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2795" windowHeight="11370" activeTab="5"/>
  </bookViews>
  <sheets>
    <sheet name="成績表" sheetId="1" r:id="rId1"/>
    <sheet name="第1回" sheetId="2" r:id="rId2"/>
    <sheet name="第2回" sheetId="4" r:id="rId3"/>
    <sheet name="第3回" sheetId="5" r:id="rId4"/>
    <sheet name="第4回" sheetId="6" r:id="rId5"/>
    <sheet name="集計" sheetId="7" r:id="rId6"/>
    <sheet name="コメント" sheetId="9" r:id="rId7"/>
  </sheets>
  <definedNames>
    <definedName name="成績の推移">集計!$D$10:$H$13</definedName>
    <definedName name="平均との比較">集計!$D$4:$G$6</definedName>
  </definedNames>
  <calcPr calcId="125725"/>
</workbook>
</file>

<file path=xl/calcChain.xml><?xml version="1.0" encoding="utf-8"?>
<calcChain xmlns="http://schemas.openxmlformats.org/spreadsheetml/2006/main">
  <c r="H13" i="7"/>
  <c r="G13"/>
  <c r="F13"/>
  <c r="E13"/>
  <c r="H12"/>
  <c r="G12"/>
  <c r="F12"/>
  <c r="E12"/>
  <c r="H11"/>
  <c r="G11"/>
  <c r="F11"/>
  <c r="G5"/>
  <c r="F5"/>
  <c r="E5"/>
  <c r="F2"/>
  <c r="G2"/>
  <c r="E2"/>
  <c r="B4"/>
  <c r="B2" i="1" s="1"/>
  <c r="E11" i="7"/>
  <c r="G6"/>
  <c r="F6"/>
  <c r="E6"/>
  <c r="C5" i="9" l="1"/>
  <c r="C3"/>
  <c r="C4"/>
  <c r="D16" i="7" s="1"/>
  <c r="A35" i="1" s="1"/>
  <c r="A34"/>
</calcChain>
</file>

<file path=xl/sharedStrings.xml><?xml version="1.0" encoding="utf-8"?>
<sst xmlns="http://schemas.openxmlformats.org/spreadsheetml/2006/main" count="145" uniqueCount="61">
  <si>
    <t>菅直人</t>
    <phoneticPr fontId="1"/>
  </si>
  <si>
    <t>野田佳彦</t>
    <phoneticPr fontId="1"/>
  </si>
  <si>
    <t>岡田克也</t>
    <phoneticPr fontId="1"/>
  </si>
  <si>
    <t>直嶋正行</t>
    <phoneticPr fontId="1"/>
  </si>
  <si>
    <t>北沢俊美</t>
    <phoneticPr fontId="1"/>
  </si>
  <si>
    <t>小沢鋭仁</t>
    <phoneticPr fontId="1"/>
  </si>
  <si>
    <t>千葉景子</t>
    <phoneticPr fontId="1"/>
  </si>
  <si>
    <t>原口一博</t>
    <phoneticPr fontId="1"/>
  </si>
  <si>
    <t>長妻昭</t>
    <phoneticPr fontId="1"/>
  </si>
  <si>
    <t>川端達夫</t>
    <phoneticPr fontId="1"/>
  </si>
  <si>
    <t>山田正彦</t>
    <phoneticPr fontId="1"/>
  </si>
  <si>
    <t>前原誠司</t>
    <phoneticPr fontId="1"/>
  </si>
  <si>
    <t>仙谷由人</t>
    <phoneticPr fontId="1"/>
  </si>
  <si>
    <t>中井洽</t>
    <phoneticPr fontId="1"/>
  </si>
  <si>
    <t>蓮舫</t>
    <phoneticPr fontId="1"/>
  </si>
  <si>
    <t>荒井聡</t>
    <phoneticPr fontId="1"/>
  </si>
  <si>
    <t>玄葉光一郎</t>
    <phoneticPr fontId="1"/>
  </si>
  <si>
    <t>自見庄三郎</t>
    <phoneticPr fontId="1"/>
  </si>
  <si>
    <t>道場花子</t>
    <rPh sb="0" eb="2">
      <t>ドウジョウ</t>
    </rPh>
    <rPh sb="2" eb="4">
      <t>ハナコ</t>
    </rPh>
    <phoneticPr fontId="1"/>
  </si>
  <si>
    <t>第１回実力試験</t>
    <rPh sb="0" eb="1">
      <t>ダイ</t>
    </rPh>
    <rPh sb="2" eb="3">
      <t>カイ</t>
    </rPh>
    <rPh sb="3" eb="7">
      <t>ジツリョクシケン</t>
    </rPh>
    <phoneticPr fontId="1"/>
  </si>
  <si>
    <t>氏名</t>
    <rPh sb="0" eb="2">
      <t>シメイ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</si>
  <si>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</si>
  <si>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</si>
  <si>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</si>
  <si>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番号</t>
    <rPh sb="0" eb="2">
      <t>バンゴウ</t>
    </rPh>
    <phoneticPr fontId="1"/>
  </si>
  <si>
    <t>第２回実力試験</t>
    <rPh sb="0" eb="1">
      <t>ダイ</t>
    </rPh>
    <rPh sb="2" eb="3">
      <t>カイ</t>
    </rPh>
    <rPh sb="3" eb="7">
      <t>ジツリョクシケン</t>
    </rPh>
    <phoneticPr fontId="1"/>
  </si>
  <si>
    <t>第３回実力試験</t>
    <rPh sb="0" eb="1">
      <t>ダイ</t>
    </rPh>
    <rPh sb="2" eb="3">
      <t>カイ</t>
    </rPh>
    <rPh sb="3" eb="7">
      <t>ジツリョクシケン</t>
    </rPh>
    <phoneticPr fontId="1"/>
  </si>
  <si>
    <t>第４回実力試験</t>
    <rPh sb="0" eb="1">
      <t>ダイ</t>
    </rPh>
    <rPh sb="2" eb="3">
      <t>カイ</t>
    </rPh>
    <rPh sb="3" eb="7">
      <t>ジツリョクシケン</t>
    </rPh>
    <phoneticPr fontId="1"/>
  </si>
  <si>
    <t>個人別集計表</t>
    <rPh sb="0" eb="3">
      <t>コジンベツ</t>
    </rPh>
    <rPh sb="3" eb="6">
      <t>シュウケイヒョウ</t>
    </rPh>
    <phoneticPr fontId="1"/>
  </si>
  <si>
    <t>対象番号</t>
    <rPh sb="0" eb="2">
      <t>タイショウ</t>
    </rPh>
    <rPh sb="2" eb="4">
      <t>バンゴウ</t>
    </rPh>
    <phoneticPr fontId="1"/>
  </si>
  <si>
    <t>第４回</t>
    <rPh sb="0" eb="1">
      <t>ダイ</t>
    </rPh>
    <rPh sb="2" eb="3">
      <t>カイ</t>
    </rPh>
    <phoneticPr fontId="1"/>
  </si>
  <si>
    <t>個人成績</t>
    <rPh sb="0" eb="2">
      <t>コジン</t>
    </rPh>
    <rPh sb="2" eb="4">
      <t>セイセキ</t>
    </rPh>
    <phoneticPr fontId="1"/>
  </si>
  <si>
    <t>平均</t>
    <rPh sb="0" eb="2">
      <t>ヘイキン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</si>
  <si>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</si>
  <si>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</si>
  <si>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</si>
  <si>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第4回</t>
    <rPh sb="0" eb="1">
      <t>ダイ</t>
    </rPh>
    <rPh sb="2" eb="3">
      <t>カイ</t>
    </rPh>
    <phoneticPr fontId="1"/>
  </si>
  <si>
    <t>回数</t>
    <rPh sb="0" eb="2">
      <t>カイスウ</t>
    </rPh>
    <phoneticPr fontId="1"/>
  </si>
  <si>
    <t>成績の推移</t>
    <rPh sb="0" eb="2">
      <t>セイセキ</t>
    </rPh>
    <rPh sb="3" eb="5">
      <t>スイイ</t>
    </rPh>
    <phoneticPr fontId="1"/>
  </si>
  <si>
    <t>コメント</t>
    <phoneticPr fontId="1"/>
  </si>
  <si>
    <t>第４回実力試験　成績表</t>
    <rPh sb="0" eb="1">
      <t>ダイ</t>
    </rPh>
    <rPh sb="2" eb="3">
      <t>カイ</t>
    </rPh>
    <rPh sb="3" eb="7">
      <t>ジツリョクシケン</t>
    </rPh>
    <rPh sb="8" eb="11">
      <t>セイセキヒョウ</t>
    </rPh>
    <phoneticPr fontId="1"/>
  </si>
  <si>
    <t>成績の推移</t>
    <rPh sb="0" eb="2">
      <t>セイセキ</t>
    </rPh>
    <rPh sb="3" eb="5">
      <t>スイイ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</si>
  <si>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</si>
  <si>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</si>
  <si>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</si>
  <si>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集計データ一覧</t>
    <rPh sb="0" eb="2">
      <t>シュウケイ</t>
    </rPh>
    <rPh sb="5" eb="7">
      <t>イチラン</t>
    </rPh>
    <phoneticPr fontId="1"/>
  </si>
  <si>
    <t>試験結果についての総評</t>
    <rPh sb="0" eb="4">
      <t>シケンケッカ</t>
    </rPh>
    <rPh sb="9" eb="11">
      <t>ソウヒョウ</t>
    </rPh>
    <phoneticPr fontId="1"/>
  </si>
  <si>
    <t>生徒氏名</t>
    <rPh sb="0" eb="4">
      <t>セイトシメイ</t>
    </rPh>
    <phoneticPr fontId="1"/>
  </si>
  <si>
    <t>受験まであと４か月。今回の結果は、成果を出せている人と出せていない人が、極端に分かれた結果となっています。夏休みの過ごし方が、そのまま結果となって現れているようです。
成果を出せた人は、ペースを崩さないこと。出せなかった人は、今後の対策について、個別に面談します。</t>
    <rPh sb="0" eb="2">
      <t>ジュケン</t>
    </rPh>
    <rPh sb="8" eb="9">
      <t>ゲツ</t>
    </rPh>
    <rPh sb="10" eb="12">
      <t>コンカイ</t>
    </rPh>
    <rPh sb="13" eb="15">
      <t>ケッカ</t>
    </rPh>
    <rPh sb="17" eb="19">
      <t>セイカ</t>
    </rPh>
    <rPh sb="20" eb="21">
      <t>ダ</t>
    </rPh>
    <rPh sb="25" eb="26">
      <t>ヒト</t>
    </rPh>
    <rPh sb="27" eb="28">
      <t>ダ</t>
    </rPh>
    <rPh sb="33" eb="34">
      <t>ヒト</t>
    </rPh>
    <rPh sb="36" eb="38">
      <t>キョクタン</t>
    </rPh>
    <rPh sb="39" eb="40">
      <t>ワ</t>
    </rPh>
    <rPh sb="43" eb="45">
      <t>ケッカ</t>
    </rPh>
    <rPh sb="53" eb="55">
      <t>ナツヤス</t>
    </rPh>
    <rPh sb="57" eb="58">
      <t>ス</t>
    </rPh>
    <rPh sb="60" eb="61">
      <t>カタ</t>
    </rPh>
    <rPh sb="67" eb="69">
      <t>ケッカ</t>
    </rPh>
    <rPh sb="73" eb="74">
      <t>アラワ</t>
    </rPh>
    <rPh sb="84" eb="86">
      <t>セイカ</t>
    </rPh>
    <rPh sb="87" eb="88">
      <t>ダ</t>
    </rPh>
    <rPh sb="90" eb="91">
      <t>ヒト</t>
    </rPh>
    <rPh sb="97" eb="98">
      <t>クズ</t>
    </rPh>
    <rPh sb="104" eb="105">
      <t>ダ</t>
    </rPh>
    <rPh sb="110" eb="111">
      <t>ヒト</t>
    </rPh>
    <rPh sb="113" eb="115">
      <t>コンゴ</t>
    </rPh>
    <rPh sb="116" eb="118">
      <t>タイサク</t>
    </rPh>
    <rPh sb="123" eb="125">
      <t>コベツ</t>
    </rPh>
    <rPh sb="126" eb="128">
      <t>メンダン</t>
    </rPh>
    <phoneticPr fontId="1"/>
  </si>
  <si>
    <t>判定テーブル</t>
    <rPh sb="0" eb="2">
      <t>ハンテイ</t>
    </rPh>
    <phoneticPr fontId="1"/>
  </si>
  <si>
    <t>コメント内容</t>
    <rPh sb="4" eb="6">
      <t>ナイヨウ</t>
    </rPh>
    <phoneticPr fontId="1"/>
  </si>
  <si>
    <t>判定内容</t>
    <rPh sb="0" eb="2">
      <t>ハンテイ</t>
    </rPh>
    <rPh sb="2" eb="4">
      <t>ナイヨウ</t>
    </rPh>
    <phoneticPr fontId="1"/>
  </si>
  <si>
    <t>結果</t>
    <rPh sb="0" eb="2">
      <t>ケッカ</t>
    </rPh>
    <phoneticPr fontId="1"/>
  </si>
  <si>
    <t>全科平均が、平均より10点以上低い</t>
    <rPh sb="0" eb="2">
      <t>ゼンカ</t>
    </rPh>
    <rPh sb="2" eb="4">
      <t>ヘイキン</t>
    </rPh>
    <rPh sb="6" eb="8">
      <t>ヘイキン</t>
    </rPh>
    <rPh sb="12" eb="13">
      <t>テン</t>
    </rPh>
    <rPh sb="13" eb="15">
      <t>イジョウ</t>
    </rPh>
    <rPh sb="15" eb="16">
      <t>ヒク</t>
    </rPh>
    <phoneticPr fontId="1"/>
  </si>
  <si>
    <t>全科平均が、平均±10点の範囲</t>
    <rPh sb="0" eb="2">
      <t>ゼンカ</t>
    </rPh>
    <rPh sb="2" eb="4">
      <t>ヘイキン</t>
    </rPh>
    <rPh sb="6" eb="8">
      <t>ヘイキン</t>
    </rPh>
    <rPh sb="11" eb="12">
      <t>テン</t>
    </rPh>
    <rPh sb="13" eb="15">
      <t>ハンイ</t>
    </rPh>
    <phoneticPr fontId="1"/>
  </si>
  <si>
    <t>全科平均が、平均より10点以上高い</t>
    <rPh sb="0" eb="2">
      <t>ゼンカ</t>
    </rPh>
    <rPh sb="2" eb="4">
      <t>ヘイキン</t>
    </rPh>
    <rPh sb="6" eb="8">
      <t>ヘイキン</t>
    </rPh>
    <rPh sb="12" eb="13">
      <t>テン</t>
    </rPh>
    <rPh sb="13" eb="15">
      <t>イジョウ</t>
    </rPh>
    <rPh sb="15" eb="16">
      <t>タカ</t>
    </rPh>
    <phoneticPr fontId="1"/>
  </si>
  <si>
    <t>道場太郎</t>
    <rPh sb="0" eb="2">
      <t>ドウジョウ</t>
    </rPh>
    <rPh sb="2" eb="4">
      <t>タロウ</t>
    </rPh>
    <phoneticPr fontId="1"/>
  </si>
  <si>
    <t>コメント</t>
    <phoneticPr fontId="1"/>
  </si>
  <si>
    <t>今回の成績は、全体的に見ると、残念ながら、まだまだ標準的な実力を獲得しているとは言えません。基本問題をくりかえし演習して、基礎力養成を心がけましょう。</t>
    <rPh sb="0" eb="2">
      <t>コンカイ</t>
    </rPh>
    <rPh sb="3" eb="5">
      <t>セイセキ</t>
    </rPh>
    <rPh sb="7" eb="10">
      <t>ゼンタイテキ</t>
    </rPh>
    <rPh sb="11" eb="12">
      <t>ミ</t>
    </rPh>
    <rPh sb="15" eb="17">
      <t>ザンネン</t>
    </rPh>
    <rPh sb="25" eb="28">
      <t>ヒョウジュンテキ</t>
    </rPh>
    <rPh sb="29" eb="31">
      <t>ジツリョク</t>
    </rPh>
    <rPh sb="32" eb="34">
      <t>カクトク</t>
    </rPh>
    <rPh sb="40" eb="41">
      <t>イ</t>
    </rPh>
    <rPh sb="46" eb="48">
      <t>キホン</t>
    </rPh>
    <rPh sb="48" eb="50">
      <t>モンダイ</t>
    </rPh>
    <rPh sb="56" eb="58">
      <t>エンシュウ</t>
    </rPh>
    <rPh sb="61" eb="64">
      <t>キソリョク</t>
    </rPh>
    <rPh sb="64" eb="66">
      <t>ヨウセイ</t>
    </rPh>
    <rPh sb="67" eb="68">
      <t>ココロ</t>
    </rPh>
    <phoneticPr fontId="1"/>
  </si>
  <si>
    <t>今回の成績は、全体的に見ると、標準的な学力に到達しているといえます。基本問題の演習に加えて、得意科目については実力錬成問題にチャレンジしていきましょう</t>
    <rPh sb="0" eb="2">
      <t>コンカイ</t>
    </rPh>
    <rPh sb="3" eb="5">
      <t>セイセキ</t>
    </rPh>
    <rPh sb="7" eb="10">
      <t>ゼンタイテキ</t>
    </rPh>
    <rPh sb="11" eb="12">
      <t>ミ</t>
    </rPh>
    <rPh sb="15" eb="18">
      <t>ヒョウジュンテキ</t>
    </rPh>
    <rPh sb="19" eb="21">
      <t>ガクリョク</t>
    </rPh>
    <rPh sb="22" eb="24">
      <t>トウタツ</t>
    </rPh>
    <rPh sb="34" eb="36">
      <t>キホン</t>
    </rPh>
    <rPh sb="36" eb="38">
      <t>モンダイ</t>
    </rPh>
    <rPh sb="39" eb="41">
      <t>エンシュウ</t>
    </rPh>
    <rPh sb="42" eb="43">
      <t>クワ</t>
    </rPh>
    <rPh sb="46" eb="48">
      <t>トクイ</t>
    </rPh>
    <rPh sb="48" eb="50">
      <t>カモク</t>
    </rPh>
    <rPh sb="55" eb="57">
      <t>ジツリョク</t>
    </rPh>
    <rPh sb="57" eb="59">
      <t>レンセイ</t>
    </rPh>
    <rPh sb="59" eb="61">
      <t>モンダイ</t>
    </rPh>
    <phoneticPr fontId="1"/>
  </si>
  <si>
    <t>今回の成績は、全体的に見ると、高い学力を獲得していると言えます。実力錬成問題の演習を中心とした、実戦力を養成する学習方法をとっていきましょう。</t>
    <rPh sb="0" eb="2">
      <t>コンカイ</t>
    </rPh>
    <rPh sb="3" eb="5">
      <t>セイセキ</t>
    </rPh>
    <rPh sb="7" eb="10">
      <t>ゼンタイテキ</t>
    </rPh>
    <rPh sb="11" eb="12">
      <t>ミ</t>
    </rPh>
    <rPh sb="15" eb="16">
      <t>タカ</t>
    </rPh>
    <rPh sb="17" eb="19">
      <t>ガクリョク</t>
    </rPh>
    <rPh sb="20" eb="22">
      <t>カクトク</t>
    </rPh>
    <rPh sb="27" eb="28">
      <t>イ</t>
    </rPh>
    <rPh sb="32" eb="34">
      <t>ジツリョク</t>
    </rPh>
    <rPh sb="34" eb="36">
      <t>レンセイ</t>
    </rPh>
    <rPh sb="36" eb="38">
      <t>モンダイ</t>
    </rPh>
    <rPh sb="39" eb="41">
      <t>エンシュウ</t>
    </rPh>
    <rPh sb="42" eb="44">
      <t>チュウシン</t>
    </rPh>
    <rPh sb="48" eb="51">
      <t>ジッセンリョク</t>
    </rPh>
    <rPh sb="52" eb="54">
      <t>ヨウセイ</t>
    </rPh>
    <rPh sb="56" eb="58">
      <t>ガクシュウ</t>
    </rPh>
    <rPh sb="58" eb="60">
      <t>ホウホウ</t>
    </rPh>
    <phoneticPr fontId="1"/>
  </si>
</sst>
</file>

<file path=xl/styles.xml><?xml version="1.0" encoding="utf-8"?>
<styleSheet xmlns="http://schemas.openxmlformats.org/spreadsheetml/2006/main"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6"/>
      <color theme="9" tint="-0.249977111117893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1"/>
      <color theme="9" tint="-0.249977111117893"/>
      <name val="ＭＳ Ｐゴシック"/>
      <family val="3"/>
      <charset val="128"/>
    </font>
    <font>
      <b/>
      <sz val="28"/>
      <color theme="9" tint="-0.249977111117893"/>
      <name val="ＭＳ Ｐゴシック"/>
      <family val="3"/>
      <charset val="128"/>
    </font>
    <font>
      <b/>
      <sz val="11"/>
      <color theme="3" tint="0.39997558519241921"/>
      <name val="ＭＳ Ｐゴシック"/>
      <family val="3"/>
      <charset val="128"/>
    </font>
    <font>
      <b/>
      <sz val="11"/>
      <color rgb="FFC00000"/>
      <name val="ＭＳ Ｐゴシック"/>
      <family val="3"/>
      <charset val="128"/>
    </font>
    <font>
      <b/>
      <sz val="11"/>
      <color theme="6" tint="-0.249977111117893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2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2" xfId="0" applyFont="1" applyBorder="1">
      <alignment vertical="center"/>
    </xf>
    <xf numFmtId="0" fontId="0" fillId="0" borderId="2" xfId="0" applyBorder="1">
      <alignment vertical="center"/>
    </xf>
    <xf numFmtId="0" fontId="6" fillId="0" borderId="0" xfId="0" applyFont="1" applyAlignment="1">
      <alignment horizontal="center" vertical="center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1">
    <dxf>
      <alignment horizontal="general" vertical="center" textRotation="0" wrapText="1" indent="0" relativeIndent="0" justifyLastLine="0" shrinkToFit="0" mergeCell="0" readingOrder="0"/>
    </dxf>
  </dxfs>
  <tableStyles count="1" defaultTableStyle="TableStyleMedium9" defaultPivotStyle="PivotStyleLight16">
    <tableStyle name="平均との比較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bar"/>
        <c:grouping val="clustered"/>
        <c:ser>
          <c:idx val="0"/>
          <c:order val="0"/>
          <c:tx>
            <c:strRef>
              <c:f>集計!$D$5</c:f>
              <c:strCache>
                <c:ptCount val="1"/>
                <c:pt idx="0">
                  <c:v>個人成績</c:v>
                </c:pt>
              </c:strCache>
            </c:strRef>
          </c:tx>
          <c:dLbls>
            <c:showVal val="1"/>
          </c:dLbls>
          <c:cat>
            <c:strRef>
              <c:f>集計!$E$4:$G$4</c:f>
              <c:strCache>
                <c:ptCount val="3"/>
                <c:pt idx="0">
                  <c:v>英語</c:v>
                </c:pt>
                <c:pt idx="1">
                  <c:v>数学</c:v>
                </c:pt>
                <c:pt idx="2">
                  <c:v>国語</c:v>
                </c:pt>
              </c:strCache>
            </c:strRef>
          </c:cat>
          <c:val>
            <c:numRef>
              <c:f>集計!$E$5:$G$5</c:f>
              <c:numCache>
                <c:formatCode>General</c:formatCode>
                <c:ptCount val="3"/>
                <c:pt idx="0">
                  <c:v>100</c:v>
                </c:pt>
                <c:pt idx="1">
                  <c:v>65</c:v>
                </c:pt>
                <c:pt idx="2">
                  <c:v>78</c:v>
                </c:pt>
              </c:numCache>
            </c:numRef>
          </c:val>
        </c:ser>
        <c:ser>
          <c:idx val="1"/>
          <c:order val="1"/>
          <c:tx>
            <c:strRef>
              <c:f>集計!$D$6</c:f>
              <c:strCache>
                <c:ptCount val="1"/>
                <c:pt idx="0">
                  <c:v>平均</c:v>
                </c:pt>
              </c:strCache>
            </c:strRef>
          </c:tx>
          <c:dLbls>
            <c:showVal val="1"/>
          </c:dLbls>
          <c:cat>
            <c:strRef>
              <c:f>集計!$E$4:$G$4</c:f>
              <c:strCache>
                <c:ptCount val="3"/>
                <c:pt idx="0">
                  <c:v>英語</c:v>
                </c:pt>
                <c:pt idx="1">
                  <c:v>数学</c:v>
                </c:pt>
                <c:pt idx="2">
                  <c:v>国語</c:v>
                </c:pt>
              </c:strCache>
            </c:strRef>
          </c:cat>
          <c:val>
            <c:numRef>
              <c:f>集計!$E$6:$G$6</c:f>
              <c:numCache>
                <c:formatCode>General</c:formatCode>
                <c:ptCount val="3"/>
                <c:pt idx="0">
                  <c:v>54.5</c:v>
                </c:pt>
                <c:pt idx="1">
                  <c:v>35.4</c:v>
                </c:pt>
                <c:pt idx="2">
                  <c:v>48.1</c:v>
                </c:pt>
              </c:numCache>
            </c:numRef>
          </c:val>
        </c:ser>
        <c:axId val="77444992"/>
        <c:axId val="77446528"/>
      </c:barChart>
      <c:catAx>
        <c:axId val="77444992"/>
        <c:scaling>
          <c:orientation val="maxMin"/>
        </c:scaling>
        <c:axPos val="l"/>
        <c:tickLblPos val="nextTo"/>
        <c:crossAx val="77446528"/>
        <c:crosses val="autoZero"/>
        <c:auto val="1"/>
        <c:lblAlgn val="ctr"/>
        <c:lblOffset val="100"/>
      </c:catAx>
      <c:valAx>
        <c:axId val="77446528"/>
        <c:scaling>
          <c:orientation val="minMax"/>
          <c:max val="100"/>
          <c:min val="0"/>
        </c:scaling>
        <c:axPos val="b"/>
        <c:majorGridlines/>
        <c:numFmt formatCode="General" sourceLinked="1"/>
        <c:tickLblPos val="nextTo"/>
        <c:crossAx val="77444992"/>
        <c:crosses val="max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lineChart>
        <c:grouping val="standard"/>
        <c:ser>
          <c:idx val="0"/>
          <c:order val="0"/>
          <c:tx>
            <c:strRef>
              <c:f>集計!$D$11</c:f>
              <c:strCache>
                <c:ptCount val="1"/>
                <c:pt idx="0">
                  <c:v>英語</c:v>
                </c:pt>
              </c:strCache>
            </c:strRef>
          </c:tx>
          <c:cat>
            <c:strRef>
              <c:f>集計!$E$10:$H$10</c:f>
              <c:strCache>
                <c:ptCount val="4"/>
                <c:pt idx="0">
                  <c:v>第1回</c:v>
                </c:pt>
                <c:pt idx="1">
                  <c:v>第2回</c:v>
                </c:pt>
                <c:pt idx="2">
                  <c:v>第3回</c:v>
                </c:pt>
                <c:pt idx="3">
                  <c:v>第4回</c:v>
                </c:pt>
              </c:strCache>
            </c:strRef>
          </c:cat>
          <c:val>
            <c:numRef>
              <c:f>集計!$E$11:$H$11</c:f>
              <c:numCache>
                <c:formatCode>General</c:formatCode>
                <c:ptCount val="4"/>
                <c:pt idx="0">
                  <c:v>86</c:v>
                </c:pt>
                <c:pt idx="1">
                  <c:v>16</c:v>
                </c:pt>
                <c:pt idx="2">
                  <c:v>90</c:v>
                </c:pt>
                <c:pt idx="3">
                  <c:v>100</c:v>
                </c:pt>
              </c:numCache>
            </c:numRef>
          </c:val>
        </c:ser>
        <c:marker val="1"/>
        <c:axId val="77355648"/>
        <c:axId val="77373824"/>
      </c:lineChart>
      <c:catAx>
        <c:axId val="77355648"/>
        <c:scaling>
          <c:orientation val="minMax"/>
        </c:scaling>
        <c:axPos val="b"/>
        <c:tickLblPos val="nextTo"/>
        <c:crossAx val="77373824"/>
        <c:crosses val="autoZero"/>
        <c:auto val="1"/>
        <c:lblAlgn val="ctr"/>
        <c:lblOffset val="100"/>
      </c:catAx>
      <c:valAx>
        <c:axId val="77373824"/>
        <c:scaling>
          <c:orientation val="minMax"/>
          <c:max val="100"/>
          <c:min val="0"/>
        </c:scaling>
        <c:axPos val="l"/>
        <c:majorGridlines/>
        <c:numFmt formatCode="General" sourceLinked="1"/>
        <c:tickLblPos val="nextTo"/>
        <c:crossAx val="7735564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lineChart>
        <c:grouping val="standard"/>
        <c:ser>
          <c:idx val="1"/>
          <c:order val="0"/>
          <c:tx>
            <c:strRef>
              <c:f>集計!$D$12</c:f>
              <c:strCache>
                <c:ptCount val="1"/>
                <c:pt idx="0">
                  <c:v>数学</c:v>
                </c:pt>
              </c:strCache>
            </c:strRef>
          </c:tx>
          <c:cat>
            <c:strRef>
              <c:f>集計!$E$10:$H$10</c:f>
              <c:strCache>
                <c:ptCount val="4"/>
                <c:pt idx="0">
                  <c:v>第1回</c:v>
                </c:pt>
                <c:pt idx="1">
                  <c:v>第2回</c:v>
                </c:pt>
                <c:pt idx="2">
                  <c:v>第3回</c:v>
                </c:pt>
                <c:pt idx="3">
                  <c:v>第4回</c:v>
                </c:pt>
              </c:strCache>
            </c:strRef>
          </c:cat>
          <c:val>
            <c:numRef>
              <c:f>集計!$E$12:$H$12</c:f>
              <c:numCache>
                <c:formatCode>General</c:formatCode>
                <c:ptCount val="4"/>
                <c:pt idx="0">
                  <c:v>8</c:v>
                </c:pt>
                <c:pt idx="1">
                  <c:v>88</c:v>
                </c:pt>
                <c:pt idx="2">
                  <c:v>82</c:v>
                </c:pt>
                <c:pt idx="3">
                  <c:v>65</c:v>
                </c:pt>
              </c:numCache>
            </c:numRef>
          </c:val>
        </c:ser>
        <c:marker val="1"/>
        <c:axId val="77380608"/>
        <c:axId val="77386496"/>
      </c:lineChart>
      <c:catAx>
        <c:axId val="77380608"/>
        <c:scaling>
          <c:orientation val="minMax"/>
        </c:scaling>
        <c:axPos val="b"/>
        <c:tickLblPos val="nextTo"/>
        <c:crossAx val="77386496"/>
        <c:crosses val="autoZero"/>
        <c:auto val="1"/>
        <c:lblAlgn val="ctr"/>
        <c:lblOffset val="100"/>
      </c:catAx>
      <c:valAx>
        <c:axId val="77386496"/>
        <c:scaling>
          <c:orientation val="minMax"/>
          <c:max val="100"/>
          <c:min val="0"/>
        </c:scaling>
        <c:axPos val="l"/>
        <c:majorGridlines/>
        <c:numFmt formatCode="General" sourceLinked="1"/>
        <c:tickLblPos val="nextTo"/>
        <c:crossAx val="773806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lineChart>
        <c:grouping val="standard"/>
        <c:ser>
          <c:idx val="2"/>
          <c:order val="0"/>
          <c:tx>
            <c:strRef>
              <c:f>集計!$D$13</c:f>
              <c:strCache>
                <c:ptCount val="1"/>
                <c:pt idx="0">
                  <c:v>国語</c:v>
                </c:pt>
              </c:strCache>
            </c:strRef>
          </c:tx>
          <c:cat>
            <c:strRef>
              <c:f>集計!$E$10:$H$10</c:f>
              <c:strCache>
                <c:ptCount val="4"/>
                <c:pt idx="0">
                  <c:v>第1回</c:v>
                </c:pt>
                <c:pt idx="1">
                  <c:v>第2回</c:v>
                </c:pt>
                <c:pt idx="2">
                  <c:v>第3回</c:v>
                </c:pt>
                <c:pt idx="3">
                  <c:v>第4回</c:v>
                </c:pt>
              </c:strCache>
            </c:strRef>
          </c:cat>
          <c:val>
            <c:numRef>
              <c:f>集計!$E$13:$H$13</c:f>
              <c:numCache>
                <c:formatCode>General</c:formatCode>
                <c:ptCount val="4"/>
                <c:pt idx="0">
                  <c:v>20</c:v>
                </c:pt>
                <c:pt idx="1">
                  <c:v>4</c:v>
                </c:pt>
                <c:pt idx="2">
                  <c:v>79</c:v>
                </c:pt>
                <c:pt idx="3">
                  <c:v>78</c:v>
                </c:pt>
              </c:numCache>
            </c:numRef>
          </c:val>
        </c:ser>
        <c:marker val="1"/>
        <c:axId val="77467008"/>
        <c:axId val="77476992"/>
      </c:lineChart>
      <c:catAx>
        <c:axId val="77467008"/>
        <c:scaling>
          <c:orientation val="minMax"/>
        </c:scaling>
        <c:axPos val="b"/>
        <c:tickLblPos val="nextTo"/>
        <c:crossAx val="77476992"/>
        <c:crosses val="autoZero"/>
        <c:auto val="1"/>
        <c:lblAlgn val="ctr"/>
        <c:lblOffset val="100"/>
      </c:catAx>
      <c:valAx>
        <c:axId val="77476992"/>
        <c:scaling>
          <c:orientation val="minMax"/>
          <c:max val="100"/>
          <c:min val="0"/>
        </c:scaling>
        <c:axPos val="l"/>
        <c:majorGridlines/>
        <c:numFmt formatCode="General" sourceLinked="1"/>
        <c:tickLblPos val="nextTo"/>
        <c:crossAx val="77467008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bar"/>
        <c:grouping val="clustered"/>
        <c:ser>
          <c:idx val="0"/>
          <c:order val="0"/>
          <c:tx>
            <c:strRef>
              <c:f>集計!$D$5</c:f>
              <c:strCache>
                <c:ptCount val="1"/>
                <c:pt idx="0">
                  <c:v>個人成績</c:v>
                </c:pt>
              </c:strCache>
            </c:strRef>
          </c:tx>
          <c:cat>
            <c:strRef>
              <c:f>集計!$E$4:$G$4</c:f>
              <c:strCache>
                <c:ptCount val="3"/>
                <c:pt idx="0">
                  <c:v>英語</c:v>
                </c:pt>
                <c:pt idx="1">
                  <c:v>数学</c:v>
                </c:pt>
                <c:pt idx="2">
                  <c:v>国語</c:v>
                </c:pt>
              </c:strCache>
            </c:strRef>
          </c:cat>
          <c:val>
            <c:numRef>
              <c:f>集計!$E$5:$G$5</c:f>
              <c:numCache>
                <c:formatCode>General</c:formatCode>
                <c:ptCount val="3"/>
                <c:pt idx="0">
                  <c:v>100</c:v>
                </c:pt>
                <c:pt idx="1">
                  <c:v>65</c:v>
                </c:pt>
                <c:pt idx="2">
                  <c:v>78</c:v>
                </c:pt>
              </c:numCache>
            </c:numRef>
          </c:val>
        </c:ser>
        <c:ser>
          <c:idx val="1"/>
          <c:order val="1"/>
          <c:tx>
            <c:strRef>
              <c:f>集計!$D$6</c:f>
              <c:strCache>
                <c:ptCount val="1"/>
                <c:pt idx="0">
                  <c:v>平均</c:v>
                </c:pt>
              </c:strCache>
            </c:strRef>
          </c:tx>
          <c:cat>
            <c:strRef>
              <c:f>集計!$E$4:$G$4</c:f>
              <c:strCache>
                <c:ptCount val="3"/>
                <c:pt idx="0">
                  <c:v>英語</c:v>
                </c:pt>
                <c:pt idx="1">
                  <c:v>数学</c:v>
                </c:pt>
                <c:pt idx="2">
                  <c:v>国語</c:v>
                </c:pt>
              </c:strCache>
            </c:strRef>
          </c:cat>
          <c:val>
            <c:numRef>
              <c:f>集計!$E$6:$G$6</c:f>
              <c:numCache>
                <c:formatCode>General</c:formatCode>
                <c:ptCount val="3"/>
                <c:pt idx="0">
                  <c:v>54.5</c:v>
                </c:pt>
                <c:pt idx="1">
                  <c:v>35.4</c:v>
                </c:pt>
                <c:pt idx="2">
                  <c:v>48.1</c:v>
                </c:pt>
              </c:numCache>
            </c:numRef>
          </c:val>
        </c:ser>
        <c:axId val="82871808"/>
        <c:axId val="82873344"/>
      </c:barChart>
      <c:catAx>
        <c:axId val="82871808"/>
        <c:scaling>
          <c:orientation val="maxMin"/>
        </c:scaling>
        <c:axPos val="l"/>
        <c:tickLblPos val="nextTo"/>
        <c:crossAx val="82873344"/>
        <c:crosses val="autoZero"/>
        <c:auto val="1"/>
        <c:lblAlgn val="ctr"/>
        <c:lblOffset val="100"/>
      </c:catAx>
      <c:valAx>
        <c:axId val="82873344"/>
        <c:scaling>
          <c:orientation val="minMax"/>
          <c:max val="100"/>
          <c:min val="0"/>
        </c:scaling>
        <c:axPos val="b"/>
        <c:majorGridlines/>
        <c:numFmt formatCode="General" sourceLinked="1"/>
        <c:tickLblPos val="nextTo"/>
        <c:crossAx val="82871808"/>
        <c:crosses val="max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集計!$D$11</c:f>
              <c:strCache>
                <c:ptCount val="1"/>
                <c:pt idx="0">
                  <c:v>英語</c:v>
                </c:pt>
              </c:strCache>
            </c:strRef>
          </c:tx>
          <c:cat>
            <c:strRef>
              <c:f>集計!$E$10:$H$10</c:f>
              <c:strCache>
                <c:ptCount val="4"/>
                <c:pt idx="0">
                  <c:v>第1回</c:v>
                </c:pt>
                <c:pt idx="1">
                  <c:v>第2回</c:v>
                </c:pt>
                <c:pt idx="2">
                  <c:v>第3回</c:v>
                </c:pt>
                <c:pt idx="3">
                  <c:v>第4回</c:v>
                </c:pt>
              </c:strCache>
            </c:strRef>
          </c:cat>
          <c:val>
            <c:numRef>
              <c:f>集計!$E$11:$H$11</c:f>
              <c:numCache>
                <c:formatCode>General</c:formatCode>
                <c:ptCount val="4"/>
                <c:pt idx="0">
                  <c:v>86</c:v>
                </c:pt>
                <c:pt idx="1">
                  <c:v>16</c:v>
                </c:pt>
                <c:pt idx="2">
                  <c:v>90</c:v>
                </c:pt>
                <c:pt idx="3">
                  <c:v>100</c:v>
                </c:pt>
              </c:numCache>
            </c:numRef>
          </c:val>
        </c:ser>
        <c:ser>
          <c:idx val="1"/>
          <c:order val="1"/>
          <c:tx>
            <c:strRef>
              <c:f>集計!$D$12</c:f>
              <c:strCache>
                <c:ptCount val="1"/>
                <c:pt idx="0">
                  <c:v>数学</c:v>
                </c:pt>
              </c:strCache>
            </c:strRef>
          </c:tx>
          <c:cat>
            <c:strRef>
              <c:f>集計!$E$10:$H$10</c:f>
              <c:strCache>
                <c:ptCount val="4"/>
                <c:pt idx="0">
                  <c:v>第1回</c:v>
                </c:pt>
                <c:pt idx="1">
                  <c:v>第2回</c:v>
                </c:pt>
                <c:pt idx="2">
                  <c:v>第3回</c:v>
                </c:pt>
                <c:pt idx="3">
                  <c:v>第4回</c:v>
                </c:pt>
              </c:strCache>
            </c:strRef>
          </c:cat>
          <c:val>
            <c:numRef>
              <c:f>集計!$E$12:$H$12</c:f>
              <c:numCache>
                <c:formatCode>General</c:formatCode>
                <c:ptCount val="4"/>
                <c:pt idx="0">
                  <c:v>8</c:v>
                </c:pt>
                <c:pt idx="1">
                  <c:v>88</c:v>
                </c:pt>
                <c:pt idx="2">
                  <c:v>82</c:v>
                </c:pt>
                <c:pt idx="3">
                  <c:v>65</c:v>
                </c:pt>
              </c:numCache>
            </c:numRef>
          </c:val>
        </c:ser>
        <c:ser>
          <c:idx val="2"/>
          <c:order val="2"/>
          <c:tx>
            <c:strRef>
              <c:f>集計!$D$13</c:f>
              <c:strCache>
                <c:ptCount val="1"/>
                <c:pt idx="0">
                  <c:v>国語</c:v>
                </c:pt>
              </c:strCache>
            </c:strRef>
          </c:tx>
          <c:cat>
            <c:strRef>
              <c:f>集計!$E$10:$H$10</c:f>
              <c:strCache>
                <c:ptCount val="4"/>
                <c:pt idx="0">
                  <c:v>第1回</c:v>
                </c:pt>
                <c:pt idx="1">
                  <c:v>第2回</c:v>
                </c:pt>
                <c:pt idx="2">
                  <c:v>第3回</c:v>
                </c:pt>
                <c:pt idx="3">
                  <c:v>第4回</c:v>
                </c:pt>
              </c:strCache>
            </c:strRef>
          </c:cat>
          <c:val>
            <c:numRef>
              <c:f>集計!$E$13:$H$13</c:f>
              <c:numCache>
                <c:formatCode>General</c:formatCode>
                <c:ptCount val="4"/>
                <c:pt idx="0">
                  <c:v>20</c:v>
                </c:pt>
                <c:pt idx="1">
                  <c:v>4</c:v>
                </c:pt>
                <c:pt idx="2">
                  <c:v>79</c:v>
                </c:pt>
                <c:pt idx="3">
                  <c:v>78</c:v>
                </c:pt>
              </c:numCache>
            </c:numRef>
          </c:val>
        </c:ser>
        <c:marker val="1"/>
        <c:axId val="110095744"/>
        <c:axId val="110098304"/>
      </c:lineChart>
      <c:catAx>
        <c:axId val="110095744"/>
        <c:scaling>
          <c:orientation val="minMax"/>
        </c:scaling>
        <c:axPos val="b"/>
        <c:tickLblPos val="nextTo"/>
        <c:crossAx val="110098304"/>
        <c:crosses val="autoZero"/>
        <c:auto val="1"/>
        <c:lblAlgn val="ctr"/>
        <c:lblOffset val="100"/>
      </c:catAx>
      <c:valAx>
        <c:axId val="110098304"/>
        <c:scaling>
          <c:orientation val="minMax"/>
          <c:max val="100"/>
          <c:min val="0"/>
        </c:scaling>
        <c:axPos val="l"/>
        <c:majorGridlines/>
        <c:numFmt formatCode="General" sourceLinked="1"/>
        <c:tickLblPos val="nextTo"/>
        <c:crossAx val="110095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14007</xdr:colOff>
      <xdr:row>3</xdr:row>
      <xdr:rowOff>70037</xdr:rowOff>
    </xdr:from>
    <xdr:to>
      <xdr:col>8</xdr:col>
      <xdr:colOff>690282</xdr:colOff>
      <xdr:row>17</xdr:row>
      <xdr:rowOff>63874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672354</xdr:colOff>
      <xdr:row>20</xdr:row>
      <xdr:rowOff>28014</xdr:rowOff>
    </xdr:from>
    <xdr:to>
      <xdr:col>8</xdr:col>
      <xdr:colOff>672354</xdr:colOff>
      <xdr:row>30</xdr:row>
      <xdr:rowOff>98050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666751</xdr:colOff>
      <xdr:row>32</xdr:row>
      <xdr:rowOff>28015</xdr:rowOff>
    </xdr:from>
    <xdr:to>
      <xdr:col>8</xdr:col>
      <xdr:colOff>666751</xdr:colOff>
      <xdr:row>42</xdr:row>
      <xdr:rowOff>98051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670111</xdr:colOff>
      <xdr:row>44</xdr:row>
      <xdr:rowOff>56030</xdr:rowOff>
    </xdr:from>
    <xdr:to>
      <xdr:col>8</xdr:col>
      <xdr:colOff>670111</xdr:colOff>
      <xdr:row>54</xdr:row>
      <xdr:rowOff>126067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1</xdr:row>
      <xdr:rowOff>19051</xdr:rowOff>
    </xdr:from>
    <xdr:to>
      <xdr:col>13</xdr:col>
      <xdr:colOff>485775</xdr:colOff>
      <xdr:row>11</xdr:row>
      <xdr:rowOff>95251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12</xdr:row>
      <xdr:rowOff>19050</xdr:rowOff>
    </xdr:from>
    <xdr:to>
      <xdr:col>13</xdr:col>
      <xdr:colOff>466725</xdr:colOff>
      <xdr:row>23</xdr:row>
      <xdr:rowOff>142875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第1回" displayName="第1回" ref="A3:E30" totalsRowShown="0">
  <tableColumns count="5">
    <tableColumn id="1" name="番号"/>
    <tableColumn id="2" name="氏名"/>
    <tableColumn id="3" name="英語"/>
    <tableColumn id="4" name="数学"/>
    <tableColumn id="5" name="国語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5" name="第2回" displayName="第2回" ref="A3:E30" totalsRowShown="0">
  <tableColumns count="5">
    <tableColumn id="1" name="番号"/>
    <tableColumn id="2" name="氏名"/>
    <tableColumn id="3" name="英語"/>
    <tableColumn id="4" name="数学"/>
    <tableColumn id="5" name="国語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6" name="第3回" displayName="第3回" ref="A3:E30" totalsRowShown="0">
  <tableColumns count="5">
    <tableColumn id="1" name="番号"/>
    <tableColumn id="2" name="氏名"/>
    <tableColumn id="3" name="英語"/>
    <tableColumn id="4" name="数学"/>
    <tableColumn id="5" name="国語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7" name="第4回" displayName="第4回" ref="A3:E30" totalsRowShown="0">
  <tableColumns count="5">
    <tableColumn id="1" name="番号"/>
    <tableColumn id="2" name="氏名"/>
    <tableColumn id="3" name="英語"/>
    <tableColumn id="4" name="数学"/>
    <tableColumn id="5" name="国語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id="1" name="テーブル1" displayName="テーブル1" ref="A2:C5" totalsRowShown="0">
  <tableColumns count="3">
    <tableColumn id="1" name="番号"/>
    <tableColumn id="2" name="判定内容"/>
    <tableColumn id="3" name="結果"/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id="2" name="テーブル2" displayName="テーブル2" ref="A12:B15" totalsRowShown="0">
  <tableColumns count="2">
    <tableColumn id="1" name="番号"/>
    <tableColumn id="2" name="コメント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zoomScale="68" zoomScaleNormal="68" workbookViewId="0">
      <selection activeCell="J21" sqref="J21"/>
    </sheetView>
  </sheetViews>
  <sheetFormatPr defaultRowHeight="13.5"/>
  <cols>
    <col min="9" max="9" width="10.5" customWidth="1"/>
  </cols>
  <sheetData>
    <row r="1" spans="1:9" ht="32.25">
      <c r="A1" s="13" t="s">
        <v>40</v>
      </c>
      <c r="B1" s="13"/>
      <c r="C1" s="13"/>
      <c r="D1" s="13"/>
      <c r="E1" s="13"/>
      <c r="F1" s="13"/>
      <c r="G1" s="13"/>
      <c r="H1" s="13"/>
      <c r="I1" s="13"/>
    </row>
    <row r="2" spans="1:9">
      <c r="A2" s="11" t="s">
        <v>47</v>
      </c>
      <c r="B2" s="12" t="str">
        <f>集計!B4</f>
        <v>道場花子</v>
      </c>
    </row>
    <row r="19" spans="1:6">
      <c r="A19" s="7" t="s">
        <v>46</v>
      </c>
      <c r="F19" s="7" t="s">
        <v>41</v>
      </c>
    </row>
    <row r="20" spans="1:6">
      <c r="A20" s="14" t="s">
        <v>48</v>
      </c>
      <c r="B20" s="15"/>
      <c r="C20" s="15"/>
      <c r="D20" s="16"/>
      <c r="F20" s="8" t="s">
        <v>42</v>
      </c>
    </row>
    <row r="21" spans="1:6">
      <c r="A21" s="17"/>
      <c r="B21" s="18"/>
      <c r="C21" s="18"/>
      <c r="D21" s="19"/>
    </row>
    <row r="22" spans="1:6">
      <c r="A22" s="17"/>
      <c r="B22" s="18"/>
      <c r="C22" s="18"/>
      <c r="D22" s="19"/>
    </row>
    <row r="23" spans="1:6">
      <c r="A23" s="17"/>
      <c r="B23" s="18"/>
      <c r="C23" s="18"/>
      <c r="D23" s="19"/>
    </row>
    <row r="24" spans="1:6">
      <c r="A24" s="17"/>
      <c r="B24" s="18"/>
      <c r="C24" s="18"/>
      <c r="D24" s="19"/>
    </row>
    <row r="25" spans="1:6">
      <c r="A25" s="17"/>
      <c r="B25" s="18"/>
      <c r="C25" s="18"/>
      <c r="D25" s="19"/>
    </row>
    <row r="26" spans="1:6">
      <c r="A26" s="17"/>
      <c r="B26" s="18"/>
      <c r="C26" s="18"/>
      <c r="D26" s="19"/>
    </row>
    <row r="27" spans="1:6">
      <c r="A27" s="17"/>
      <c r="B27" s="18"/>
      <c r="C27" s="18"/>
      <c r="D27" s="19"/>
    </row>
    <row r="28" spans="1:6">
      <c r="A28" s="17"/>
      <c r="B28" s="18"/>
      <c r="C28" s="18"/>
      <c r="D28" s="19"/>
    </row>
    <row r="29" spans="1:6">
      <c r="A29" s="17"/>
      <c r="B29" s="18"/>
      <c r="C29" s="18"/>
      <c r="D29" s="19"/>
    </row>
    <row r="30" spans="1:6">
      <c r="A30" s="17"/>
      <c r="B30" s="18"/>
      <c r="C30" s="18"/>
      <c r="D30" s="19"/>
    </row>
    <row r="31" spans="1:6">
      <c r="A31" s="17"/>
      <c r="B31" s="18"/>
      <c r="C31" s="18"/>
      <c r="D31" s="19"/>
    </row>
    <row r="32" spans="1:6">
      <c r="A32" s="20"/>
      <c r="B32" s="21"/>
      <c r="C32" s="21"/>
      <c r="D32" s="22"/>
      <c r="F32" s="9" t="s">
        <v>43</v>
      </c>
    </row>
    <row r="34" spans="1:6">
      <c r="A34" s="7" t="str">
        <f>集計!B4&amp;"さんへのコメント"</f>
        <v>道場花子さんへのコメント</v>
      </c>
    </row>
    <row r="35" spans="1:6">
      <c r="A35" s="14" t="str">
        <f ca="1">集計!D16</f>
        <v>今回の成績は、全体的に見ると、高い学力を獲得していると言えます。実力錬成問題の演習を中心とした、実戦力を養成する学習方法をとっていきましょう。</v>
      </c>
      <c r="B35" s="15"/>
      <c r="C35" s="15"/>
      <c r="D35" s="16"/>
    </row>
    <row r="36" spans="1:6">
      <c r="A36" s="17"/>
      <c r="B36" s="18"/>
      <c r="C36" s="18"/>
      <c r="D36" s="19"/>
    </row>
    <row r="37" spans="1:6">
      <c r="A37" s="17"/>
      <c r="B37" s="18"/>
      <c r="C37" s="18"/>
      <c r="D37" s="19"/>
    </row>
    <row r="38" spans="1:6">
      <c r="A38" s="17"/>
      <c r="B38" s="18"/>
      <c r="C38" s="18"/>
      <c r="D38" s="19"/>
    </row>
    <row r="39" spans="1:6">
      <c r="A39" s="17"/>
      <c r="B39" s="18"/>
      <c r="C39" s="18"/>
      <c r="D39" s="19"/>
    </row>
    <row r="40" spans="1:6">
      <c r="A40" s="17"/>
      <c r="B40" s="18"/>
      <c r="C40" s="18"/>
      <c r="D40" s="19"/>
    </row>
    <row r="41" spans="1:6">
      <c r="A41" s="17"/>
      <c r="B41" s="18"/>
      <c r="C41" s="18"/>
      <c r="D41" s="19"/>
    </row>
    <row r="42" spans="1:6">
      <c r="A42" s="17"/>
      <c r="B42" s="18"/>
      <c r="C42" s="18"/>
      <c r="D42" s="19"/>
    </row>
    <row r="43" spans="1:6">
      <c r="A43" s="17"/>
      <c r="B43" s="18"/>
      <c r="C43" s="18"/>
      <c r="D43" s="19"/>
    </row>
    <row r="44" spans="1:6">
      <c r="A44" s="17"/>
      <c r="B44" s="18"/>
      <c r="C44" s="18"/>
      <c r="D44" s="19"/>
      <c r="F44" s="10" t="s">
        <v>44</v>
      </c>
    </row>
    <row r="45" spans="1:6">
      <c r="A45" s="20"/>
      <c r="B45" s="21"/>
      <c r="C45" s="21"/>
      <c r="D45" s="22"/>
    </row>
    <row r="47" spans="1:6">
      <c r="A47" s="7" t="s">
        <v>45</v>
      </c>
    </row>
  </sheetData>
  <mergeCells count="3">
    <mergeCell ref="A1:I1"/>
    <mergeCell ref="A20:D32"/>
    <mergeCell ref="A35:D45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B8" sqref="B8"/>
    </sheetView>
  </sheetViews>
  <sheetFormatPr defaultRowHeight="13.5"/>
  <cols>
    <col min="1" max="1" width="6.5" customWidth="1"/>
    <col min="2" max="2" width="13.375" customWidth="1"/>
  </cols>
  <sheetData>
    <row r="1" spans="1:5" ht="18.75">
      <c r="A1" s="3" t="s">
        <v>19</v>
      </c>
    </row>
    <row r="3" spans="1:5">
      <c r="A3" t="s">
        <v>24</v>
      </c>
      <c r="B3" t="s">
        <v>20</v>
      </c>
      <c r="C3" t="s">
        <v>21</v>
      </c>
      <c r="D3" t="s">
        <v>22</v>
      </c>
      <c r="E3" t="s">
        <v>23</v>
      </c>
    </row>
    <row r="4" spans="1:5">
      <c r="A4">
        <v>1</v>
      </c>
      <c r="B4" t="s">
        <v>18</v>
      </c>
      <c r="C4">
        <v>86</v>
      </c>
      <c r="D4">
        <v>8</v>
      </c>
      <c r="E4">
        <v>20</v>
      </c>
    </row>
    <row r="5" spans="1:5">
      <c r="A5">
        <v>2</v>
      </c>
      <c r="B5" t="s">
        <v>0</v>
      </c>
      <c r="C5">
        <v>58</v>
      </c>
      <c r="D5">
        <v>92</v>
      </c>
      <c r="E5">
        <v>87</v>
      </c>
    </row>
    <row r="6" spans="1:5">
      <c r="A6">
        <v>3</v>
      </c>
      <c r="B6" t="s">
        <v>1</v>
      </c>
      <c r="C6">
        <v>51</v>
      </c>
      <c r="D6">
        <v>79</v>
      </c>
      <c r="E6">
        <v>83</v>
      </c>
    </row>
    <row r="7" spans="1:5">
      <c r="A7">
        <v>4</v>
      </c>
      <c r="B7" t="s">
        <v>2</v>
      </c>
      <c r="C7">
        <v>3</v>
      </c>
      <c r="D7">
        <v>91</v>
      </c>
      <c r="E7">
        <v>13</v>
      </c>
    </row>
    <row r="8" spans="1:5">
      <c r="A8">
        <v>5</v>
      </c>
      <c r="B8" t="s">
        <v>56</v>
      </c>
      <c r="C8">
        <v>23</v>
      </c>
      <c r="D8">
        <v>40</v>
      </c>
      <c r="E8">
        <v>47</v>
      </c>
    </row>
    <row r="9" spans="1:5">
      <c r="A9">
        <v>6</v>
      </c>
      <c r="B9" t="s">
        <v>3</v>
      </c>
      <c r="C9">
        <v>36</v>
      </c>
      <c r="D9">
        <v>86</v>
      </c>
      <c r="E9">
        <v>28</v>
      </c>
    </row>
    <row r="10" spans="1:5">
      <c r="A10">
        <v>7</v>
      </c>
      <c r="B10" t="s">
        <v>4</v>
      </c>
      <c r="C10">
        <v>50</v>
      </c>
      <c r="D10">
        <v>16</v>
      </c>
      <c r="E10">
        <v>72</v>
      </c>
    </row>
    <row r="11" spans="1:5">
      <c r="A11">
        <v>8</v>
      </c>
      <c r="B11" t="s">
        <v>5</v>
      </c>
      <c r="C11">
        <v>91</v>
      </c>
      <c r="D11">
        <v>22</v>
      </c>
      <c r="E11">
        <v>11</v>
      </c>
    </row>
    <row r="12" spans="1:5">
      <c r="A12">
        <v>9</v>
      </c>
      <c r="B12" t="s">
        <v>6</v>
      </c>
      <c r="C12">
        <v>76</v>
      </c>
      <c r="D12">
        <v>19</v>
      </c>
      <c r="E12">
        <v>96</v>
      </c>
    </row>
    <row r="13" spans="1:5">
      <c r="A13">
        <v>10</v>
      </c>
      <c r="B13" t="s">
        <v>7</v>
      </c>
      <c r="C13">
        <v>17</v>
      </c>
      <c r="D13">
        <v>21</v>
      </c>
      <c r="E13">
        <v>53</v>
      </c>
    </row>
    <row r="14" spans="1:5">
      <c r="A14">
        <v>11</v>
      </c>
      <c r="B14" t="s">
        <v>8</v>
      </c>
      <c r="C14">
        <v>45</v>
      </c>
      <c r="D14">
        <v>28</v>
      </c>
      <c r="E14">
        <v>49</v>
      </c>
    </row>
    <row r="15" spans="1:5">
      <c r="A15">
        <v>12</v>
      </c>
      <c r="B15" t="s">
        <v>9</v>
      </c>
      <c r="C15">
        <v>73</v>
      </c>
      <c r="D15">
        <v>11</v>
      </c>
      <c r="E15">
        <v>71</v>
      </c>
    </row>
    <row r="16" spans="1:5">
      <c r="A16">
        <v>13</v>
      </c>
      <c r="B16" t="s">
        <v>10</v>
      </c>
      <c r="C16">
        <v>67</v>
      </c>
      <c r="D16">
        <v>5</v>
      </c>
      <c r="E16">
        <v>22</v>
      </c>
    </row>
    <row r="17" spans="1:5">
      <c r="A17">
        <v>14</v>
      </c>
      <c r="B17" t="s">
        <v>11</v>
      </c>
      <c r="C17">
        <v>94</v>
      </c>
      <c r="D17">
        <v>100</v>
      </c>
      <c r="E17">
        <v>84</v>
      </c>
    </row>
    <row r="18" spans="1:5">
      <c r="A18">
        <v>15</v>
      </c>
      <c r="B18" t="s">
        <v>12</v>
      </c>
      <c r="C18">
        <v>70</v>
      </c>
      <c r="D18">
        <v>31</v>
      </c>
      <c r="E18">
        <v>29</v>
      </c>
    </row>
    <row r="19" spans="1:5">
      <c r="A19">
        <v>16</v>
      </c>
      <c r="B19" t="s">
        <v>13</v>
      </c>
      <c r="C19">
        <v>74</v>
      </c>
      <c r="D19">
        <v>78</v>
      </c>
      <c r="E19">
        <v>2</v>
      </c>
    </row>
    <row r="20" spans="1:5">
      <c r="A20">
        <v>17</v>
      </c>
      <c r="B20" t="s">
        <v>17</v>
      </c>
      <c r="C20">
        <v>65</v>
      </c>
      <c r="D20">
        <v>15</v>
      </c>
      <c r="E20">
        <v>36</v>
      </c>
    </row>
    <row r="21" spans="1:5">
      <c r="A21">
        <v>18</v>
      </c>
      <c r="B21" t="s">
        <v>14</v>
      </c>
      <c r="C21">
        <v>13</v>
      </c>
      <c r="D21">
        <v>49</v>
      </c>
      <c r="E21">
        <v>96</v>
      </c>
    </row>
    <row r="22" spans="1:5">
      <c r="A22">
        <v>19</v>
      </c>
      <c r="B22" t="s">
        <v>15</v>
      </c>
      <c r="C22">
        <v>72</v>
      </c>
      <c r="D22">
        <v>30</v>
      </c>
      <c r="E22">
        <v>86</v>
      </c>
    </row>
    <row r="23" spans="1:5">
      <c r="A23">
        <v>20</v>
      </c>
      <c r="B23" t="s">
        <v>16</v>
      </c>
      <c r="C23">
        <v>48</v>
      </c>
      <c r="D23">
        <v>13</v>
      </c>
      <c r="E23">
        <v>22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B8" sqref="B8"/>
    </sheetView>
  </sheetViews>
  <sheetFormatPr defaultRowHeight="13.5"/>
  <cols>
    <col min="1" max="1" width="6.5" customWidth="1"/>
    <col min="2" max="2" width="13.375" customWidth="1"/>
  </cols>
  <sheetData>
    <row r="1" spans="1:5" ht="18.75">
      <c r="A1" s="3" t="s">
        <v>25</v>
      </c>
    </row>
    <row r="3" spans="1:5">
      <c r="A3" t="s">
        <v>24</v>
      </c>
      <c r="B3" t="s">
        <v>20</v>
      </c>
      <c r="C3" t="s">
        <v>21</v>
      </c>
      <c r="D3" t="s">
        <v>22</v>
      </c>
      <c r="E3" t="s">
        <v>23</v>
      </c>
    </row>
    <row r="4" spans="1:5">
      <c r="A4">
        <v>1</v>
      </c>
      <c r="B4" t="s">
        <v>18</v>
      </c>
      <c r="C4">
        <v>16</v>
      </c>
      <c r="D4">
        <v>88</v>
      </c>
      <c r="E4">
        <v>4</v>
      </c>
    </row>
    <row r="5" spans="1:5">
      <c r="A5">
        <v>2</v>
      </c>
      <c r="B5" t="s">
        <v>0</v>
      </c>
      <c r="C5">
        <v>93</v>
      </c>
      <c r="D5">
        <v>79</v>
      </c>
      <c r="E5">
        <v>57</v>
      </c>
    </row>
    <row r="6" spans="1:5">
      <c r="A6">
        <v>3</v>
      </c>
      <c r="B6" t="s">
        <v>1</v>
      </c>
      <c r="C6">
        <v>53</v>
      </c>
      <c r="D6">
        <v>68</v>
      </c>
      <c r="E6">
        <v>19</v>
      </c>
    </row>
    <row r="7" spans="1:5">
      <c r="A7">
        <v>4</v>
      </c>
      <c r="B7" t="s">
        <v>2</v>
      </c>
      <c r="C7">
        <v>29</v>
      </c>
      <c r="D7">
        <v>63</v>
      </c>
      <c r="E7">
        <v>7</v>
      </c>
    </row>
    <row r="8" spans="1:5">
      <c r="A8">
        <v>5</v>
      </c>
      <c r="B8" t="s">
        <v>56</v>
      </c>
      <c r="C8">
        <v>89</v>
      </c>
      <c r="D8">
        <v>30</v>
      </c>
      <c r="E8">
        <v>93</v>
      </c>
    </row>
    <row r="9" spans="1:5">
      <c r="A9">
        <v>6</v>
      </c>
      <c r="B9" t="s">
        <v>3</v>
      </c>
      <c r="C9">
        <v>70</v>
      </c>
      <c r="D9">
        <v>38</v>
      </c>
      <c r="E9">
        <v>84</v>
      </c>
    </row>
    <row r="10" spans="1:5">
      <c r="A10">
        <v>7</v>
      </c>
      <c r="B10" t="s">
        <v>4</v>
      </c>
      <c r="C10">
        <v>90</v>
      </c>
      <c r="D10">
        <v>86</v>
      </c>
      <c r="E10">
        <v>67</v>
      </c>
    </row>
    <row r="11" spans="1:5">
      <c r="A11">
        <v>8</v>
      </c>
      <c r="B11" t="s">
        <v>5</v>
      </c>
      <c r="C11">
        <v>99</v>
      </c>
      <c r="D11">
        <v>66</v>
      </c>
      <c r="E11">
        <v>66</v>
      </c>
    </row>
    <row r="12" spans="1:5">
      <c r="A12">
        <v>9</v>
      </c>
      <c r="B12" t="s">
        <v>6</v>
      </c>
      <c r="C12">
        <v>4</v>
      </c>
      <c r="D12">
        <v>83</v>
      </c>
      <c r="E12">
        <v>39</v>
      </c>
    </row>
    <row r="13" spans="1:5">
      <c r="A13">
        <v>10</v>
      </c>
      <c r="B13" t="s">
        <v>7</v>
      </c>
      <c r="C13">
        <v>47</v>
      </c>
      <c r="D13">
        <v>33</v>
      </c>
      <c r="E13">
        <v>21</v>
      </c>
    </row>
    <row r="14" spans="1:5">
      <c r="A14">
        <v>11</v>
      </c>
      <c r="B14" t="s">
        <v>8</v>
      </c>
      <c r="C14">
        <v>7</v>
      </c>
      <c r="D14">
        <v>64</v>
      </c>
      <c r="E14">
        <v>89</v>
      </c>
    </row>
    <row r="15" spans="1:5">
      <c r="A15">
        <v>12</v>
      </c>
      <c r="B15" t="s">
        <v>9</v>
      </c>
      <c r="C15">
        <v>19</v>
      </c>
      <c r="D15">
        <v>54</v>
      </c>
      <c r="E15">
        <v>92</v>
      </c>
    </row>
    <row r="16" spans="1:5">
      <c r="A16">
        <v>13</v>
      </c>
      <c r="B16" t="s">
        <v>10</v>
      </c>
      <c r="C16">
        <v>50</v>
      </c>
      <c r="D16">
        <v>89</v>
      </c>
      <c r="E16">
        <v>22</v>
      </c>
    </row>
    <row r="17" spans="1:5">
      <c r="A17">
        <v>14</v>
      </c>
      <c r="B17" t="s">
        <v>11</v>
      </c>
      <c r="C17">
        <v>28</v>
      </c>
      <c r="D17">
        <v>56</v>
      </c>
      <c r="E17">
        <v>23</v>
      </c>
    </row>
    <row r="18" spans="1:5">
      <c r="A18">
        <v>15</v>
      </c>
      <c r="B18" t="s">
        <v>12</v>
      </c>
      <c r="C18">
        <v>69</v>
      </c>
      <c r="D18">
        <v>96</v>
      </c>
      <c r="E18">
        <v>97</v>
      </c>
    </row>
    <row r="19" spans="1:5">
      <c r="A19">
        <v>16</v>
      </c>
      <c r="B19" t="s">
        <v>13</v>
      </c>
      <c r="C19">
        <v>86</v>
      </c>
      <c r="D19">
        <v>77</v>
      </c>
      <c r="E19">
        <v>18</v>
      </c>
    </row>
    <row r="20" spans="1:5">
      <c r="A20">
        <v>17</v>
      </c>
      <c r="B20" t="s">
        <v>17</v>
      </c>
      <c r="C20">
        <v>71</v>
      </c>
      <c r="D20">
        <v>37</v>
      </c>
      <c r="E20">
        <v>87</v>
      </c>
    </row>
    <row r="21" spans="1:5">
      <c r="A21">
        <v>18</v>
      </c>
      <c r="B21" t="s">
        <v>14</v>
      </c>
      <c r="C21">
        <v>17</v>
      </c>
      <c r="D21">
        <v>34</v>
      </c>
      <c r="E21">
        <v>99</v>
      </c>
    </row>
    <row r="22" spans="1:5">
      <c r="A22">
        <v>19</v>
      </c>
      <c r="B22" t="s">
        <v>15</v>
      </c>
      <c r="C22">
        <v>8</v>
      </c>
      <c r="D22">
        <v>86</v>
      </c>
      <c r="E22">
        <v>53</v>
      </c>
    </row>
    <row r="23" spans="1:5">
      <c r="A23">
        <v>20</v>
      </c>
      <c r="B23" t="s">
        <v>16</v>
      </c>
      <c r="C23">
        <v>95</v>
      </c>
      <c r="D23">
        <v>98</v>
      </c>
      <c r="E23">
        <v>62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B8" sqref="B8"/>
    </sheetView>
  </sheetViews>
  <sheetFormatPr defaultRowHeight="13.5"/>
  <cols>
    <col min="1" max="1" width="6.5" customWidth="1"/>
    <col min="2" max="2" width="13.375" customWidth="1"/>
  </cols>
  <sheetData>
    <row r="1" spans="1:5" ht="18.75">
      <c r="A1" s="3" t="s">
        <v>26</v>
      </c>
    </row>
    <row r="3" spans="1:5">
      <c r="A3" t="s">
        <v>24</v>
      </c>
      <c r="B3" t="s">
        <v>20</v>
      </c>
      <c r="C3" t="s">
        <v>21</v>
      </c>
      <c r="D3" t="s">
        <v>22</v>
      </c>
      <c r="E3" t="s">
        <v>23</v>
      </c>
    </row>
    <row r="4" spans="1:5">
      <c r="A4">
        <v>1</v>
      </c>
      <c r="B4" t="s">
        <v>18</v>
      </c>
      <c r="C4">
        <v>90</v>
      </c>
      <c r="D4">
        <v>82</v>
      </c>
      <c r="E4">
        <v>79</v>
      </c>
    </row>
    <row r="5" spans="1:5">
      <c r="A5">
        <v>2</v>
      </c>
      <c r="B5" t="s">
        <v>0</v>
      </c>
      <c r="C5">
        <v>55</v>
      </c>
      <c r="D5">
        <v>40</v>
      </c>
      <c r="E5">
        <v>65</v>
      </c>
    </row>
    <row r="6" spans="1:5">
      <c r="A6">
        <v>3</v>
      </c>
      <c r="B6" t="s">
        <v>1</v>
      </c>
      <c r="C6">
        <v>21</v>
      </c>
      <c r="D6">
        <v>91</v>
      </c>
      <c r="E6">
        <v>15</v>
      </c>
    </row>
    <row r="7" spans="1:5">
      <c r="A7">
        <v>4</v>
      </c>
      <c r="B7" t="s">
        <v>2</v>
      </c>
      <c r="C7">
        <v>51</v>
      </c>
      <c r="D7">
        <v>33</v>
      </c>
      <c r="E7">
        <v>91</v>
      </c>
    </row>
    <row r="8" spans="1:5">
      <c r="A8">
        <v>5</v>
      </c>
      <c r="B8" t="s">
        <v>56</v>
      </c>
      <c r="C8">
        <v>91</v>
      </c>
      <c r="D8">
        <v>68</v>
      </c>
      <c r="E8">
        <v>90</v>
      </c>
    </row>
    <row r="9" spans="1:5">
      <c r="A9">
        <v>6</v>
      </c>
      <c r="B9" t="s">
        <v>3</v>
      </c>
      <c r="C9">
        <v>77</v>
      </c>
      <c r="D9">
        <v>30</v>
      </c>
      <c r="E9">
        <v>90</v>
      </c>
    </row>
    <row r="10" spans="1:5">
      <c r="A10">
        <v>7</v>
      </c>
      <c r="B10" t="s">
        <v>4</v>
      </c>
      <c r="C10">
        <v>94</v>
      </c>
      <c r="D10">
        <v>84</v>
      </c>
      <c r="E10">
        <v>64</v>
      </c>
    </row>
    <row r="11" spans="1:5">
      <c r="A11">
        <v>8</v>
      </c>
      <c r="B11" t="s">
        <v>5</v>
      </c>
      <c r="C11">
        <v>39</v>
      </c>
      <c r="D11">
        <v>33</v>
      </c>
      <c r="E11">
        <v>3</v>
      </c>
    </row>
    <row r="12" spans="1:5">
      <c r="A12">
        <v>9</v>
      </c>
      <c r="B12" t="s">
        <v>6</v>
      </c>
      <c r="C12">
        <v>26</v>
      </c>
      <c r="D12">
        <v>15</v>
      </c>
      <c r="E12">
        <v>14</v>
      </c>
    </row>
    <row r="13" spans="1:5">
      <c r="A13">
        <v>10</v>
      </c>
      <c r="B13" t="s">
        <v>7</v>
      </c>
      <c r="C13">
        <v>80</v>
      </c>
      <c r="D13">
        <v>47</v>
      </c>
      <c r="E13">
        <v>83</v>
      </c>
    </row>
    <row r="14" spans="1:5">
      <c r="A14">
        <v>11</v>
      </c>
      <c r="B14" t="s">
        <v>8</v>
      </c>
      <c r="C14">
        <v>67</v>
      </c>
      <c r="D14">
        <v>34</v>
      </c>
      <c r="E14">
        <v>95</v>
      </c>
    </row>
    <row r="15" spans="1:5">
      <c r="A15">
        <v>12</v>
      </c>
      <c r="B15" t="s">
        <v>9</v>
      </c>
      <c r="C15">
        <v>38</v>
      </c>
      <c r="D15">
        <v>27</v>
      </c>
      <c r="E15">
        <v>44</v>
      </c>
    </row>
    <row r="16" spans="1:5">
      <c r="A16">
        <v>13</v>
      </c>
      <c r="B16" t="s">
        <v>10</v>
      </c>
      <c r="C16">
        <v>49</v>
      </c>
      <c r="D16">
        <v>27</v>
      </c>
      <c r="E16">
        <v>84</v>
      </c>
    </row>
    <row r="17" spans="1:5">
      <c r="A17">
        <v>14</v>
      </c>
      <c r="B17" t="s">
        <v>11</v>
      </c>
      <c r="C17">
        <v>66</v>
      </c>
      <c r="D17">
        <v>74</v>
      </c>
      <c r="E17">
        <v>59</v>
      </c>
    </row>
    <row r="18" spans="1:5">
      <c r="A18">
        <v>15</v>
      </c>
      <c r="B18" t="s">
        <v>12</v>
      </c>
      <c r="C18">
        <v>56</v>
      </c>
      <c r="D18">
        <v>5</v>
      </c>
      <c r="E18">
        <v>42</v>
      </c>
    </row>
    <row r="19" spans="1:5">
      <c r="A19">
        <v>16</v>
      </c>
      <c r="B19" t="s">
        <v>13</v>
      </c>
      <c r="C19">
        <v>46</v>
      </c>
      <c r="D19">
        <v>6</v>
      </c>
      <c r="E19">
        <v>69</v>
      </c>
    </row>
    <row r="20" spans="1:5">
      <c r="A20">
        <v>17</v>
      </c>
      <c r="B20" t="s">
        <v>17</v>
      </c>
      <c r="C20">
        <v>10</v>
      </c>
      <c r="D20">
        <v>14</v>
      </c>
      <c r="E20">
        <v>31</v>
      </c>
    </row>
    <row r="21" spans="1:5">
      <c r="A21">
        <v>18</v>
      </c>
      <c r="B21" t="s">
        <v>14</v>
      </c>
      <c r="C21">
        <v>57</v>
      </c>
      <c r="D21">
        <v>0</v>
      </c>
      <c r="E21">
        <v>79</v>
      </c>
    </row>
    <row r="22" spans="1:5">
      <c r="A22">
        <v>19</v>
      </c>
      <c r="B22" t="s">
        <v>15</v>
      </c>
      <c r="C22">
        <v>48</v>
      </c>
      <c r="D22">
        <v>58</v>
      </c>
      <c r="E22">
        <v>63</v>
      </c>
    </row>
    <row r="23" spans="1:5">
      <c r="A23">
        <v>20</v>
      </c>
      <c r="B23" t="s">
        <v>16</v>
      </c>
      <c r="C23">
        <v>36</v>
      </c>
      <c r="D23">
        <v>35</v>
      </c>
      <c r="E23">
        <v>77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B8" sqref="B8"/>
    </sheetView>
  </sheetViews>
  <sheetFormatPr defaultRowHeight="13.5"/>
  <cols>
    <col min="1" max="1" width="6.5" customWidth="1"/>
    <col min="2" max="2" width="13.375" customWidth="1"/>
  </cols>
  <sheetData>
    <row r="1" spans="1:5" ht="18.75">
      <c r="A1" s="3" t="s">
        <v>27</v>
      </c>
    </row>
    <row r="3" spans="1:5">
      <c r="A3" t="s">
        <v>24</v>
      </c>
      <c r="B3" t="s">
        <v>20</v>
      </c>
      <c r="C3" t="s">
        <v>21</v>
      </c>
      <c r="D3" t="s">
        <v>22</v>
      </c>
      <c r="E3" t="s">
        <v>23</v>
      </c>
    </row>
    <row r="4" spans="1:5">
      <c r="A4">
        <v>1</v>
      </c>
      <c r="B4" t="s">
        <v>18</v>
      </c>
      <c r="C4">
        <v>100</v>
      </c>
      <c r="D4">
        <v>65</v>
      </c>
      <c r="E4">
        <v>78</v>
      </c>
    </row>
    <row r="5" spans="1:5">
      <c r="A5">
        <v>2</v>
      </c>
      <c r="B5" t="s">
        <v>0</v>
      </c>
      <c r="C5">
        <v>61</v>
      </c>
      <c r="D5">
        <v>47</v>
      </c>
      <c r="E5">
        <v>44</v>
      </c>
    </row>
    <row r="6" spans="1:5">
      <c r="A6">
        <v>3</v>
      </c>
      <c r="B6" t="s">
        <v>1</v>
      </c>
      <c r="C6">
        <v>89</v>
      </c>
      <c r="D6">
        <v>2</v>
      </c>
      <c r="E6">
        <v>94</v>
      </c>
    </row>
    <row r="7" spans="1:5">
      <c r="A7">
        <v>4</v>
      </c>
      <c r="B7" t="s">
        <v>2</v>
      </c>
      <c r="C7">
        <v>71</v>
      </c>
      <c r="D7">
        <v>42</v>
      </c>
      <c r="E7">
        <v>5</v>
      </c>
    </row>
    <row r="8" spans="1:5">
      <c r="A8">
        <v>5</v>
      </c>
      <c r="B8" t="s">
        <v>56</v>
      </c>
      <c r="C8">
        <v>37</v>
      </c>
      <c r="D8">
        <v>74</v>
      </c>
      <c r="E8">
        <v>60</v>
      </c>
    </row>
    <row r="9" spans="1:5">
      <c r="A9">
        <v>6</v>
      </c>
      <c r="B9" t="s">
        <v>3</v>
      </c>
      <c r="C9">
        <v>85</v>
      </c>
      <c r="D9">
        <v>0</v>
      </c>
      <c r="E9">
        <v>32</v>
      </c>
    </row>
    <row r="10" spans="1:5">
      <c r="A10">
        <v>7</v>
      </c>
      <c r="B10" t="s">
        <v>4</v>
      </c>
      <c r="C10">
        <v>41</v>
      </c>
      <c r="D10">
        <v>77</v>
      </c>
      <c r="E10">
        <v>45</v>
      </c>
    </row>
    <row r="11" spans="1:5">
      <c r="A11">
        <v>8</v>
      </c>
      <c r="B11" t="s">
        <v>5</v>
      </c>
      <c r="C11">
        <v>71</v>
      </c>
      <c r="D11">
        <v>35</v>
      </c>
      <c r="E11">
        <v>68</v>
      </c>
    </row>
    <row r="12" spans="1:5">
      <c r="A12">
        <v>9</v>
      </c>
      <c r="B12" t="s">
        <v>6</v>
      </c>
      <c r="C12">
        <v>30</v>
      </c>
      <c r="D12">
        <v>52</v>
      </c>
      <c r="E12">
        <v>80</v>
      </c>
    </row>
    <row r="13" spans="1:5">
      <c r="A13">
        <v>10</v>
      </c>
      <c r="B13" t="s">
        <v>7</v>
      </c>
      <c r="C13">
        <v>35</v>
      </c>
      <c r="D13">
        <v>23</v>
      </c>
      <c r="E13">
        <v>50</v>
      </c>
    </row>
    <row r="14" spans="1:5">
      <c r="A14">
        <v>11</v>
      </c>
      <c r="B14" t="s">
        <v>8</v>
      </c>
      <c r="C14">
        <v>16</v>
      </c>
      <c r="D14">
        <v>96</v>
      </c>
      <c r="E14">
        <v>16</v>
      </c>
    </row>
    <row r="15" spans="1:5">
      <c r="A15">
        <v>12</v>
      </c>
      <c r="B15" t="s">
        <v>9</v>
      </c>
      <c r="C15">
        <v>5</v>
      </c>
      <c r="D15">
        <v>5</v>
      </c>
      <c r="E15">
        <v>11</v>
      </c>
    </row>
    <row r="16" spans="1:5">
      <c r="A16">
        <v>13</v>
      </c>
      <c r="B16" t="s">
        <v>10</v>
      </c>
      <c r="C16">
        <v>62</v>
      </c>
      <c r="D16">
        <v>22</v>
      </c>
      <c r="E16">
        <v>45</v>
      </c>
    </row>
    <row r="17" spans="1:5">
      <c r="A17">
        <v>14</v>
      </c>
      <c r="B17" t="s">
        <v>11</v>
      </c>
      <c r="C17">
        <v>80</v>
      </c>
      <c r="D17">
        <v>4</v>
      </c>
      <c r="E17">
        <v>98</v>
      </c>
    </row>
    <row r="18" spans="1:5">
      <c r="A18">
        <v>15</v>
      </c>
      <c r="B18" t="s">
        <v>12</v>
      </c>
      <c r="C18">
        <v>52</v>
      </c>
      <c r="D18">
        <v>14</v>
      </c>
      <c r="E18">
        <v>86</v>
      </c>
    </row>
    <row r="19" spans="1:5">
      <c r="A19">
        <v>16</v>
      </c>
      <c r="B19" t="s">
        <v>13</v>
      </c>
      <c r="C19">
        <v>99</v>
      </c>
      <c r="D19">
        <v>29</v>
      </c>
      <c r="E19">
        <v>62</v>
      </c>
    </row>
    <row r="20" spans="1:5">
      <c r="A20">
        <v>17</v>
      </c>
      <c r="B20" t="s">
        <v>17</v>
      </c>
      <c r="C20">
        <v>33</v>
      </c>
      <c r="D20">
        <v>23</v>
      </c>
      <c r="E20">
        <v>25</v>
      </c>
    </row>
    <row r="21" spans="1:5">
      <c r="A21">
        <v>18</v>
      </c>
      <c r="B21" t="s">
        <v>14</v>
      </c>
      <c r="C21">
        <v>66</v>
      </c>
      <c r="D21">
        <v>54</v>
      </c>
      <c r="E21">
        <v>5</v>
      </c>
    </row>
    <row r="22" spans="1:5">
      <c r="A22">
        <v>19</v>
      </c>
      <c r="B22" t="s">
        <v>15</v>
      </c>
      <c r="C22">
        <v>25</v>
      </c>
      <c r="D22">
        <v>27</v>
      </c>
      <c r="E22">
        <v>28</v>
      </c>
    </row>
    <row r="23" spans="1:5">
      <c r="A23">
        <v>20</v>
      </c>
      <c r="B23" t="s">
        <v>16</v>
      </c>
      <c r="C23">
        <v>32</v>
      </c>
      <c r="D23">
        <v>16</v>
      </c>
      <c r="E23">
        <v>29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B3" sqref="B3"/>
    </sheetView>
  </sheetViews>
  <sheetFormatPr defaultRowHeight="13.5"/>
  <cols>
    <col min="1" max="1" width="10.625" customWidth="1"/>
    <col min="2" max="2" width="13.375" customWidth="1"/>
  </cols>
  <sheetData>
    <row r="1" spans="1:8" ht="18.75">
      <c r="A1" s="2" t="s">
        <v>28</v>
      </c>
    </row>
    <row r="2" spans="1:8">
      <c r="E2" s="32" t="str">
        <f>"第4回["&amp;E4&amp;"]"</f>
        <v>第4回[英語]</v>
      </c>
      <c r="F2" s="32" t="str">
        <f t="shared" ref="F2:G2" si="0">"第4回["&amp;F4&amp;"]"</f>
        <v>第4回[数学]</v>
      </c>
      <c r="G2" s="32" t="str">
        <f t="shared" si="0"/>
        <v>第4回[国語]</v>
      </c>
    </row>
    <row r="3" spans="1:8">
      <c r="A3" s="4" t="s">
        <v>29</v>
      </c>
      <c r="B3" s="1">
        <v>1</v>
      </c>
      <c r="D3" s="7" t="s">
        <v>30</v>
      </c>
    </row>
    <row r="4" spans="1:8">
      <c r="A4" s="4" t="s">
        <v>20</v>
      </c>
      <c r="B4" s="1" t="str">
        <f>VLOOKUP(B3,第4回[],2,FALSE)</f>
        <v>道場花子</v>
      </c>
      <c r="D4" s="5"/>
      <c r="E4" s="4" t="s">
        <v>21</v>
      </c>
      <c r="F4" s="4" t="s">
        <v>22</v>
      </c>
      <c r="G4" s="4" t="s">
        <v>23</v>
      </c>
    </row>
    <row r="5" spans="1:8">
      <c r="D5" s="6" t="s">
        <v>31</v>
      </c>
      <c r="E5" s="1">
        <f>VLOOKUP($B$3,第4回[],COLUMN()-2,FALSE)</f>
        <v>100</v>
      </c>
      <c r="F5" s="1">
        <f>VLOOKUP($B$3,第4回[],COLUMN()-2,FALSE)</f>
        <v>65</v>
      </c>
      <c r="G5" s="1">
        <f>VLOOKUP($B$3,第4回[],COLUMN()-2,FALSE)</f>
        <v>78</v>
      </c>
    </row>
    <row r="6" spans="1:8">
      <c r="D6" s="6" t="s">
        <v>32</v>
      </c>
      <c r="E6" s="1">
        <f ca="1">ROUND(AVERAGE(INDIRECT(E2)),1)</f>
        <v>54.5</v>
      </c>
      <c r="F6" s="1">
        <f t="shared" ref="F6:G6" ca="1" si="1">ROUND(AVERAGE(INDIRECT(F2)),1)</f>
        <v>35.4</v>
      </c>
      <c r="G6" s="1">
        <f t="shared" ca="1" si="1"/>
        <v>48.1</v>
      </c>
    </row>
    <row r="9" spans="1:8">
      <c r="D9" s="7" t="s">
        <v>38</v>
      </c>
    </row>
    <row r="10" spans="1:8">
      <c r="D10" s="4" t="s">
        <v>37</v>
      </c>
      <c r="E10" s="4" t="s">
        <v>33</v>
      </c>
      <c r="F10" s="4" t="s">
        <v>34</v>
      </c>
      <c r="G10" s="4" t="s">
        <v>35</v>
      </c>
      <c r="H10" s="4" t="s">
        <v>36</v>
      </c>
    </row>
    <row r="11" spans="1:8">
      <c r="D11" s="4" t="s">
        <v>21</v>
      </c>
      <c r="E11" s="1">
        <f ca="1">VLOOKUP($B$3,INDIRECT(E$10),ROW()-8,FALSE)</f>
        <v>86</v>
      </c>
      <c r="F11" s="1">
        <f t="shared" ref="F11:H13" ca="1" si="2">VLOOKUP($B$3,INDIRECT(F$10),ROW()-8,FALSE)</f>
        <v>16</v>
      </c>
      <c r="G11" s="1">
        <f t="shared" ca="1" si="2"/>
        <v>90</v>
      </c>
      <c r="H11" s="1">
        <f t="shared" ca="1" si="2"/>
        <v>100</v>
      </c>
    </row>
    <row r="12" spans="1:8">
      <c r="D12" s="4" t="s">
        <v>22</v>
      </c>
      <c r="E12" s="1">
        <f t="shared" ref="E12:H13" ca="1" si="3">VLOOKUP($B$3,INDIRECT(E$10),ROW()-8,FALSE)</f>
        <v>8</v>
      </c>
      <c r="F12" s="1">
        <f t="shared" ca="1" si="2"/>
        <v>88</v>
      </c>
      <c r="G12" s="1">
        <f t="shared" ca="1" si="2"/>
        <v>82</v>
      </c>
      <c r="H12" s="1">
        <f t="shared" ca="1" si="2"/>
        <v>65</v>
      </c>
    </row>
    <row r="13" spans="1:8">
      <c r="D13" s="4" t="s">
        <v>23</v>
      </c>
      <c r="E13" s="1">
        <f t="shared" ca="1" si="3"/>
        <v>20</v>
      </c>
      <c r="F13" s="1">
        <f t="shared" ca="1" si="2"/>
        <v>4</v>
      </c>
      <c r="G13" s="1">
        <f t="shared" ca="1" si="2"/>
        <v>79</v>
      </c>
      <c r="H13" s="1">
        <f t="shared" ca="1" si="2"/>
        <v>78</v>
      </c>
    </row>
    <row r="15" spans="1:8">
      <c r="D15" s="7" t="s">
        <v>39</v>
      </c>
    </row>
    <row r="16" spans="1:8">
      <c r="D16" s="23" t="str">
        <f ca="1">VLOOKUP(MATCH(TRUE,コメント!C3:C5),コメント!A13:B15,2)</f>
        <v>今回の成績は、全体的に見ると、高い学力を獲得していると言えます。実力錬成問題の演習を中心とした、実戦力を養成する学習方法をとっていきましょう。</v>
      </c>
      <c r="E16" s="24"/>
      <c r="F16" s="24"/>
      <c r="G16" s="25"/>
    </row>
    <row r="17" spans="4:7">
      <c r="D17" s="26"/>
      <c r="E17" s="27"/>
      <c r="F17" s="27"/>
      <c r="G17" s="28"/>
    </row>
    <row r="18" spans="4:7">
      <c r="D18" s="26"/>
      <c r="E18" s="27"/>
      <c r="F18" s="27"/>
      <c r="G18" s="28"/>
    </row>
    <row r="19" spans="4:7">
      <c r="D19" s="26"/>
      <c r="E19" s="27"/>
      <c r="F19" s="27"/>
      <c r="G19" s="28"/>
    </row>
    <row r="20" spans="4:7">
      <c r="D20" s="26"/>
      <c r="E20" s="27"/>
      <c r="F20" s="27"/>
      <c r="G20" s="28"/>
    </row>
    <row r="21" spans="4:7">
      <c r="D21" s="26"/>
      <c r="E21" s="27"/>
      <c r="F21" s="27"/>
      <c r="G21" s="28"/>
    </row>
    <row r="22" spans="4:7">
      <c r="D22" s="29"/>
      <c r="E22" s="30"/>
      <c r="F22" s="30"/>
      <c r="G22" s="31"/>
    </row>
  </sheetData>
  <mergeCells count="1">
    <mergeCell ref="D16:G22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D16" sqref="D16"/>
    </sheetView>
  </sheetViews>
  <sheetFormatPr defaultRowHeight="13.5"/>
  <cols>
    <col min="1" max="1" width="12.25" bestFit="1" customWidth="1"/>
    <col min="2" max="2" width="30.25" bestFit="1" customWidth="1"/>
  </cols>
  <sheetData>
    <row r="1" spans="1:3">
      <c r="A1" t="s">
        <v>49</v>
      </c>
    </row>
    <row r="2" spans="1:3">
      <c r="A2" t="s">
        <v>24</v>
      </c>
      <c r="B2" t="s">
        <v>51</v>
      </c>
      <c r="C2" t="s">
        <v>52</v>
      </c>
    </row>
    <row r="3" spans="1:3">
      <c r="A3">
        <v>1</v>
      </c>
      <c r="B3" t="s">
        <v>53</v>
      </c>
      <c r="C3" t="b">
        <f ca="1">AVERAGE(集計!$E$5:$G$5)-AVERAGE(集計!$E$6:$G$6)&lt;=-10</f>
        <v>0</v>
      </c>
    </row>
    <row r="4" spans="1:3">
      <c r="A4">
        <v>2</v>
      </c>
      <c r="B4" t="s">
        <v>54</v>
      </c>
      <c r="C4" t="b">
        <f ca="1">ABS(AVERAGE(集計!$E$5:$G$5)-AVERAGE(集計!$E$6:$G$6))&lt;10</f>
        <v>0</v>
      </c>
    </row>
    <row r="5" spans="1:3">
      <c r="A5">
        <v>3</v>
      </c>
      <c r="B5" t="s">
        <v>55</v>
      </c>
      <c r="C5" t="b">
        <f ca="1">AVERAGE(集計!$E$5:$G$5)-AVERAGE(集計!$E$6:$G$6)&gt;=10</f>
        <v>1</v>
      </c>
    </row>
    <row r="11" spans="1:3">
      <c r="A11" t="s">
        <v>50</v>
      </c>
    </row>
    <row r="12" spans="1:3">
      <c r="A12" t="s">
        <v>24</v>
      </c>
      <c r="B12" t="s">
        <v>57</v>
      </c>
    </row>
    <row r="13" spans="1:3" ht="67.5">
      <c r="A13">
        <v>1</v>
      </c>
      <c r="B13" s="33" t="s">
        <v>58</v>
      </c>
    </row>
    <row r="14" spans="1:3" ht="67.5">
      <c r="A14">
        <v>2</v>
      </c>
      <c r="B14" s="33" t="s">
        <v>59</v>
      </c>
    </row>
    <row r="15" spans="1:3" ht="67.5">
      <c r="A15">
        <v>3</v>
      </c>
      <c r="B15" s="33" t="s">
        <v>60</v>
      </c>
    </row>
  </sheetData>
  <phoneticPr fontId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成績表</vt:lpstr>
      <vt:lpstr>第1回</vt:lpstr>
      <vt:lpstr>第2回</vt:lpstr>
      <vt:lpstr>第3回</vt:lpstr>
      <vt:lpstr>第4回</vt:lpstr>
      <vt:lpstr>集計</vt:lpstr>
      <vt:lpstr>コメント</vt:lpstr>
      <vt:lpstr>成績の推移</vt:lpstr>
      <vt:lpstr>平均との比較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2010-06-18T13:23:20Z</cp:lastPrinted>
  <dcterms:created xsi:type="dcterms:W3CDTF">2010-06-13T13:46:34Z</dcterms:created>
  <dcterms:modified xsi:type="dcterms:W3CDTF">2010-06-18T14:49:27Z</dcterms:modified>
</cp:coreProperties>
</file>